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activeTab="2"/>
  </bookViews>
  <sheets>
    <sheet name="lctt" sheetId="1" r:id="rId1"/>
    <sheet name="kq" sheetId="2" r:id="rId2"/>
    <sheet name="cd" sheetId="3" r:id="rId3"/>
  </sheets>
  <definedNames/>
  <calcPr calcMode="autoNoTable" fullCalcOnLoad="1" iterate="1" iterateCount="100" iterateDelta="0.001"/>
</workbook>
</file>

<file path=xl/sharedStrings.xml><?xml version="1.0" encoding="utf-8"?>
<sst xmlns="http://schemas.openxmlformats.org/spreadsheetml/2006/main" count="113" uniqueCount="110">
  <si>
    <t>Tæng C«ng ty S«ng §µ</t>
  </si>
  <si>
    <t xml:space="preserve">  C«ng ty CP S«ng §µ 3</t>
  </si>
  <si>
    <t>L­u chuyÓn tiÒn tÖ</t>
  </si>
  <si>
    <t>§Õn 30 th¸ng 09 n¨m 2008</t>
  </si>
  <si>
    <t>ChØ tiªu</t>
  </si>
  <si>
    <t>M· sè</t>
  </si>
  <si>
    <t>L.kÕ ®Õn k.tr­íc</t>
  </si>
  <si>
    <t>Kú nµy</t>
  </si>
  <si>
    <t>I. L­u chuyÓn tiÒn tõ ho¹t ®éng kinh doanh</t>
  </si>
  <si>
    <t>1. TiÒn thu tõ b¸n hµng, cung cÊp dÞch vô vµ doanh thu kh¸c</t>
  </si>
  <si>
    <t>2. TiÒn chi tr¶ cho ng­êi cung cÊp hµng ho¸ vµ dÞch vô</t>
  </si>
  <si>
    <t>3. TiÒn chi tr¶ cho ng­êi lao ®éng</t>
  </si>
  <si>
    <t>4. TiÒn chi tr¶ l·i vay</t>
  </si>
  <si>
    <t>5. TiÒn chi nép thuÕ thu nhËp doanh nghiÖp</t>
  </si>
  <si>
    <t>6. TiÒn thu kh¸c tõ ho¹t ®éng kinh doanh</t>
  </si>
  <si>
    <t>7. TiÒn chi kh¸c cho ho¹t ®éng kinh doanh</t>
  </si>
  <si>
    <t>L­u chuyÓn tiÒn thuÇn tõ ho¹t ®éng kinh doanh</t>
  </si>
  <si>
    <t>II. L­u chuyÓn tiÒn thuÇn tõ ho¹t ®éng ®Çu t­</t>
  </si>
  <si>
    <t>1. TiÒn chi mua s¾m, x©y dùng TSC§ vµ tµi s¶n dµI h¹n kh¸c</t>
  </si>
  <si>
    <t>2. TiÒn thu tõ thanh lý, nh­îng b¸n TSC§ vµ tµi s¶n dµi h¹n</t>
  </si>
  <si>
    <t>3. TiÒn chi cho vay, mua c¸c c«ng cô nî cña ®¬n vÞ kh¸c</t>
  </si>
  <si>
    <t>4. TiÒn thu håi cho vay, b¸n l¹i c«ng cô nî cña ®¬n vÞ kh¸c</t>
  </si>
  <si>
    <t>5. TiÒn chi ®Çu t­ gãp vèn vµo ®¬n vÞ kh¸c</t>
  </si>
  <si>
    <t>6. TiÒn thu håi ®Çu t­ gãp vèn vµo ®¬n vÞ kh¸c</t>
  </si>
  <si>
    <t>7. TiÒn thu l·i cho vay, cæ tøc vµ lîi nhuËn ®­îc chia</t>
  </si>
  <si>
    <t>L­u chuyÓn tiÒn thuÇn tõ ho¹t ®éng ®Çu t­</t>
  </si>
  <si>
    <t>III. L­u chuyÓn tiÒn tõ ho¹t ®éng tµi chÝnh</t>
  </si>
  <si>
    <t>1. TiÒn thu tõ ph¸t hµnh cæ phiÕu, nhËn vèn gãp cña CSH</t>
  </si>
  <si>
    <t>2. TiÒn chi tr¶ vèn gãp cho c¸c chñ së h÷u, mua l¹i cæ phiÕu</t>
  </si>
  <si>
    <t>3. TiÒn vay ng¾n h¹n, dµi h¹n nhËn ®­îc</t>
  </si>
  <si>
    <t>4. TiÒn chi tr¶ nî gèc vay</t>
  </si>
  <si>
    <t>5. TiÒn chi tr¶ nî thuª tµi chÝnh</t>
  </si>
  <si>
    <t>6. Cæ tøc, lîi nhuËn ®· tr¶ cho chñ së h÷u</t>
  </si>
  <si>
    <t>L­u chuyÓn tiÒn thuÇn tõ ho¹t ®éng tµi chÝnh</t>
  </si>
  <si>
    <t>L­u chuyÓn tiÒn thuÇn trong kú</t>
  </si>
  <si>
    <t>TiÒn vµ t­¬ng ®­¬ng tiÒn ®Çu kú</t>
  </si>
  <si>
    <t>¶nh h­ëng cña thay ®æi tû gi¸ hèi ®o¸i quy ®æi ngo¹i tÖ</t>
  </si>
  <si>
    <t>TiÒn vµ t­¬ng ®­¬ng tiÒn cuèi kú</t>
  </si>
  <si>
    <t xml:space="preserve">              Ng­êi lËp biÓu</t>
  </si>
  <si>
    <t>KÕ to¸n tr­ëng</t>
  </si>
  <si>
    <t xml:space="preserve">                 Tæng Gi¸m §èc</t>
  </si>
  <si>
    <r>
      <t xml:space="preserve">Kon Tum, </t>
    </r>
    <r>
      <rPr>
        <i/>
        <sz val="12"/>
        <color indexed="8"/>
        <rFont val=".VnTime"/>
        <family val="2"/>
      </rPr>
      <t>ngµy 15 th¸ng 10 n¨m 2008</t>
    </r>
  </si>
  <si>
    <t>Tæng c«ng ty  S«ng §µ</t>
  </si>
  <si>
    <t>C«ng ty cæ phÇn S«ng ®µ 3</t>
  </si>
  <si>
    <t>KÕt qu¶ ho¹t ®éng kinh doanh</t>
  </si>
  <si>
    <t>§VT: ®ång</t>
  </si>
  <si>
    <t xml:space="preserve">Lòy kÕ n¨m </t>
  </si>
  <si>
    <t>1. Doanh thu b¸n hµng vµ cung cÊp dÞch vô</t>
  </si>
  <si>
    <t>2. C¸c kho¶n gi¶m trõ doanh thu</t>
  </si>
  <si>
    <t xml:space="preserve">3. Doanh thu thuÇn vÒ b¸n hµng vµ cung cÊp dÞch vô </t>
  </si>
  <si>
    <t>4. Gi¸ vèn hµng b¸n</t>
  </si>
  <si>
    <t xml:space="preserve">5. Lîi nhuËn gép vÒ b¸n hµng vµ cung cÊp dÞch vô </t>
  </si>
  <si>
    <t>6. Doanh thu ho¹t ®éng ®Çu t­ tµi chÝnh</t>
  </si>
  <si>
    <t>7. Chi phÝ ho¹t ®éng tµi chÝnh</t>
  </si>
  <si>
    <t>8. Lîi nhuËn tõ ho¹t ®éng tµi chÝnh</t>
  </si>
  <si>
    <t>9. Chi phÝ b¸n hµng</t>
  </si>
  <si>
    <t>10. Chi phÝ qu¶n lý doanh nghiÖp</t>
  </si>
  <si>
    <t>11. Doanh thu kh¸c</t>
  </si>
  <si>
    <t>12. Chi phÝ kh¸c</t>
  </si>
  <si>
    <t xml:space="preserve">13. Lîi nhuËn kh¸c </t>
  </si>
  <si>
    <t xml:space="preserve">14. Lîi nhuËn tr­íc thuÕ </t>
  </si>
  <si>
    <t>15. ThuÕ thu nhËp ph¶i nép</t>
  </si>
  <si>
    <t xml:space="preserve">16. Lîi nhuËn sau thuÕ </t>
  </si>
  <si>
    <t>17. Thu nhËp trªn mçi cæ phiÕu</t>
  </si>
  <si>
    <t>18. Cæ tøc trªn cæ phiÕu</t>
  </si>
  <si>
    <t>17.2 Lîi nhËn sau thuÕ cña c«ng ty mÑ</t>
  </si>
  <si>
    <r>
      <t xml:space="preserve">Kon Tum, </t>
    </r>
    <r>
      <rPr>
        <i/>
        <sz val="12"/>
        <rFont val=".VnTime"/>
        <family val="2"/>
      </rPr>
      <t>ngµy 15 th¸ng 10 n¨m 2008</t>
    </r>
  </si>
  <si>
    <t>lËp biÓu                                      kÕ to¸n tr­ëng</t>
  </si>
  <si>
    <t xml:space="preserve">                                Tæng Gi¸m §èc</t>
  </si>
  <si>
    <t>Tæng c«ng ty S«ng §µ</t>
  </si>
  <si>
    <t>C«ng ty cæ phÇn S«ng §µ 3</t>
  </si>
  <si>
    <t>§Õn ngµy 30 th¸ng 09 n¨m 2008</t>
  </si>
  <si>
    <t>Néi dung</t>
  </si>
  <si>
    <t>Sè d­ ®Çu kú</t>
  </si>
  <si>
    <t>Sè d­ cuèi kú</t>
  </si>
  <si>
    <t xml:space="preserve">I. Tµi s¶n l­u ®éng vµ ®Çu t­ ng¾n h¹n </t>
  </si>
  <si>
    <t xml:space="preserve">    1. TiÒn </t>
  </si>
  <si>
    <t xml:space="preserve">    2. C¸c kho¶n ®Çu t­ tµi chÝnh ng¾n h¹n</t>
  </si>
  <si>
    <t xml:space="preserve">    3. C¸c kho¶n ph¶i thu </t>
  </si>
  <si>
    <t xml:space="preserve">    4. Hµng tån kho</t>
  </si>
  <si>
    <t xml:space="preserve">    5. Tµi s¶n l­u ®éng kh¸c</t>
  </si>
  <si>
    <t>II. Tµi s¶n cè ®Þnh vµ ®Çu t­ dµi h¹n</t>
  </si>
  <si>
    <t xml:space="preserve">    1. Tµi s¶n cè ®Þnh</t>
  </si>
  <si>
    <t xml:space="preserve">      - Nguyªn gi¸ TSC§ h÷u h×nh</t>
  </si>
  <si>
    <t xml:space="preserve">      - Gi¸ trÞ hao mßn lòy kÕ  TSC§ h÷u h×nh</t>
  </si>
  <si>
    <t xml:space="preserve">      - Nguyªn gi¸ TSC§ v« h×nh</t>
  </si>
  <si>
    <t xml:space="preserve">      - Gi¸ trÞ hao mßn lòy kÕ  TSC§ v« h×nh</t>
  </si>
  <si>
    <t xml:space="preserve">    2. C¸c kho¶n ®Çu t­ tµi chÝnh dµi h¹n</t>
  </si>
  <si>
    <t xml:space="preserve">    3. Chi phÝ x©y dùng c¬ b¶n dë dang</t>
  </si>
  <si>
    <t xml:space="preserve">    4. C¸c kho¶n ký quü, ký c­îc dµi h¹n</t>
  </si>
  <si>
    <t xml:space="preserve">    5. Chi phÝ tr¶ tr­íc dµi h¹n</t>
  </si>
  <si>
    <t xml:space="preserve">    6. C¸c chi phÝ kh¸c</t>
  </si>
  <si>
    <t>III. Tæng céng tµi s¶n</t>
  </si>
  <si>
    <t xml:space="preserve">IV. Nî ph¶i tr¶ </t>
  </si>
  <si>
    <t xml:space="preserve">   1. Nî ng¾n h¹n</t>
  </si>
  <si>
    <t xml:space="preserve">   2. Nî dµi h¹n</t>
  </si>
  <si>
    <t xml:space="preserve">   2. Nî kh¸c</t>
  </si>
  <si>
    <t xml:space="preserve">V. Vèn chñ së h÷u </t>
  </si>
  <si>
    <t xml:space="preserve">  1. Nguån vèn vµ quü</t>
  </si>
  <si>
    <t xml:space="preserve">    - Nguån vèn kinh doanh</t>
  </si>
  <si>
    <t xml:space="preserve">    - Cæ phiÕu quü</t>
  </si>
  <si>
    <t xml:space="preserve">    - ThÆng d­ vèn</t>
  </si>
  <si>
    <t xml:space="preserve">    - C¸c quü</t>
  </si>
  <si>
    <t xml:space="preserve">    - Lîi nhuËn ch­a ph©n phèi</t>
  </si>
  <si>
    <t xml:space="preserve">  2. Nguån kinh phÝ </t>
  </si>
  <si>
    <t>VI. Tæng nguån vèn</t>
  </si>
  <si>
    <r>
      <t xml:space="preserve">Kon Tum, </t>
    </r>
    <r>
      <rPr>
        <i/>
        <sz val="11"/>
        <rFont val=".VnTime"/>
        <family val="2"/>
      </rPr>
      <t>ngµy 15 th¸ng 10 n¨m 2008</t>
    </r>
  </si>
  <si>
    <t xml:space="preserve">             Ng­êi lËp                                            KÕ to¸n tr­ëng</t>
  </si>
  <si>
    <t xml:space="preserve">                                         Tæng Gi¸m §èc</t>
  </si>
  <si>
    <t>`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</si>
</sst>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2">
    <font>
      <sz val="10"/>
      <name val="Arial"/>
      <family val="0"/>
    </font>
    <font>
      <b/>
      <sz val="11"/>
      <color indexed="8"/>
      <name val=".VnTimeH"/>
      <family val="2"/>
    </font>
    <font>
      <sz val="10"/>
      <color indexed="8"/>
      <name val="MS Sans Serif"/>
      <family val="0"/>
    </font>
    <font>
      <b/>
      <sz val="14.05"/>
      <color indexed="12"/>
      <name val=".VnTimeH"/>
      <family val="0"/>
    </font>
    <font>
      <b/>
      <sz val="12.05"/>
      <color indexed="8"/>
      <name val=".VnTime"/>
      <family val="0"/>
    </font>
    <font>
      <sz val="10"/>
      <name val=".VnTime"/>
      <family val="0"/>
    </font>
    <font>
      <b/>
      <sz val="11"/>
      <color indexed="8"/>
      <name val=".VnTime"/>
      <family val="2"/>
    </font>
    <font>
      <b/>
      <sz val="11"/>
      <color indexed="12"/>
      <name val=".VnTime"/>
      <family val="2"/>
    </font>
    <font>
      <sz val="11"/>
      <color indexed="8"/>
      <name val=".VnTime"/>
      <family val="2"/>
    </font>
    <font>
      <b/>
      <sz val="10"/>
      <color indexed="8"/>
      <name val="MS Sans Serif"/>
      <family val="2"/>
    </font>
    <font>
      <b/>
      <i/>
      <sz val="12"/>
      <color indexed="8"/>
      <name val=".VnTime"/>
      <family val="2"/>
    </font>
    <font>
      <i/>
      <sz val="12"/>
      <color indexed="8"/>
      <name val=".VnTime"/>
      <family val="2"/>
    </font>
    <font>
      <sz val="8.05"/>
      <color indexed="8"/>
      <name val="Arial"/>
      <family val="0"/>
    </font>
    <font>
      <b/>
      <i/>
      <sz val="11"/>
      <color indexed="8"/>
      <name val=".VnTime"/>
      <family val="2"/>
    </font>
    <font>
      <b/>
      <sz val="11"/>
      <name val=".VnTimeH"/>
      <family val="2"/>
    </font>
    <font>
      <b/>
      <sz val="16"/>
      <name val=".VnTimeH"/>
      <family val="0"/>
    </font>
    <font>
      <b/>
      <i/>
      <sz val="12"/>
      <name val=".VnTime"/>
      <family val="2"/>
    </font>
    <font>
      <b/>
      <u val="single"/>
      <sz val="12"/>
      <name val=".VnTime"/>
      <family val="2"/>
    </font>
    <font>
      <i/>
      <sz val="12"/>
      <name val=".VnTime"/>
      <family val="2"/>
    </font>
    <font>
      <b/>
      <sz val="12"/>
      <name val=".VnTime"/>
      <family val="2"/>
    </font>
    <font>
      <b/>
      <sz val="11"/>
      <name val=".VnTime"/>
      <family val="2"/>
    </font>
    <font>
      <i/>
      <sz val="10"/>
      <name val=".VnTime"/>
      <family val="2"/>
    </font>
    <font>
      <sz val="12"/>
      <name val=".VnTime"/>
      <family val="2"/>
    </font>
    <font>
      <b/>
      <sz val="10"/>
      <name val=".VnTime"/>
      <family val="2"/>
    </font>
    <font>
      <b/>
      <sz val="12"/>
      <color indexed="12"/>
      <name val=".VnTimeH"/>
      <family val="2"/>
    </font>
    <font>
      <b/>
      <i/>
      <sz val="10"/>
      <name val=".VnTime"/>
      <family val="2"/>
    </font>
    <font>
      <b/>
      <sz val="10"/>
      <color indexed="12"/>
      <name val=".VnTime"/>
      <family val="2"/>
    </font>
    <font>
      <sz val="11"/>
      <name val=".VnTime"/>
      <family val="2"/>
    </font>
    <font>
      <i/>
      <sz val="11"/>
      <name val=".VnTime"/>
      <family val="2"/>
    </font>
    <font>
      <sz val="10"/>
      <color indexed="12"/>
      <name val=".VnTime"/>
      <family val="2"/>
    </font>
    <font>
      <b/>
      <i/>
      <sz val="11"/>
      <name val=".VnTime"/>
      <family val="2"/>
    </font>
    <font>
      <b/>
      <sz val="10"/>
      <name val=".VnTimeH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19" applyFont="1">
      <alignment vertical="center"/>
      <protection/>
    </xf>
    <xf numFmtId="0" fontId="2" fillId="0" borderId="0" xfId="19">
      <alignment/>
      <protection/>
    </xf>
    <xf numFmtId="3" fontId="2" fillId="0" borderId="0" xfId="19" applyNumberFormat="1">
      <alignment/>
      <protection/>
    </xf>
    <xf numFmtId="0" fontId="3" fillId="0" borderId="0" xfId="19" applyBorder="1">
      <alignment horizontal="center" vertical="center"/>
      <protection/>
    </xf>
    <xf numFmtId="0" fontId="4" fillId="0" borderId="0" xfId="20" applyFont="1">
      <alignment horizontal="center" vertical="center"/>
      <protection/>
    </xf>
    <xf numFmtId="0" fontId="6" fillId="0" borderId="1" xfId="19" applyFont="1" applyBorder="1" applyAlignment="1">
      <alignment horizontal="center" vertical="center" wrapText="1"/>
      <protection/>
    </xf>
    <xf numFmtId="0" fontId="6" fillId="0" borderId="2" xfId="19" applyFont="1" applyBorder="1" applyAlignment="1">
      <alignment horizontal="center" vertical="center" wrapText="1"/>
      <protection/>
    </xf>
    <xf numFmtId="0" fontId="7" fillId="0" borderId="3" xfId="19" applyFont="1" applyBorder="1">
      <alignment vertical="center"/>
      <protection/>
    </xf>
    <xf numFmtId="0" fontId="8" fillId="0" borderId="0" xfId="19" applyFont="1" applyBorder="1">
      <alignment/>
      <protection/>
    </xf>
    <xf numFmtId="3" fontId="8" fillId="0" borderId="4" xfId="19" applyNumberFormat="1" applyFont="1" applyBorder="1">
      <alignment/>
      <protection/>
    </xf>
    <xf numFmtId="3" fontId="8" fillId="0" borderId="4" xfId="19" applyNumberFormat="1" applyFont="1" applyBorder="1" applyAlignment="1">
      <alignment horizontal="right"/>
      <protection/>
    </xf>
    <xf numFmtId="3" fontId="8" fillId="0" borderId="5" xfId="19" applyNumberFormat="1" applyFont="1" applyBorder="1" applyAlignment="1">
      <alignment horizontal="right"/>
      <protection/>
    </xf>
    <xf numFmtId="0" fontId="8" fillId="0" borderId="3" xfId="19" applyFont="1" applyBorder="1">
      <alignment vertical="center"/>
      <protection/>
    </xf>
    <xf numFmtId="3" fontId="8" fillId="0" borderId="4" xfId="19" applyNumberFormat="1" applyFont="1" applyBorder="1">
      <alignment horizontal="center" vertical="center"/>
      <protection/>
    </xf>
    <xf numFmtId="3" fontId="8" fillId="0" borderId="6" xfId="19" applyNumberFormat="1" applyFont="1" applyBorder="1" applyAlignment="1">
      <alignment horizontal="right" vertical="center"/>
      <protection/>
    </xf>
    <xf numFmtId="3" fontId="7" fillId="0" borderId="4" xfId="19" applyNumberFormat="1" applyFont="1" applyBorder="1">
      <alignment horizontal="center" vertical="center"/>
      <protection/>
    </xf>
    <xf numFmtId="3" fontId="7" fillId="0" borderId="4" xfId="19" applyNumberFormat="1" applyFont="1" applyBorder="1" applyAlignment="1">
      <alignment horizontal="right" vertical="center"/>
      <protection/>
    </xf>
    <xf numFmtId="3" fontId="7" fillId="0" borderId="6" xfId="19" applyNumberFormat="1" applyFont="1" applyBorder="1" applyAlignment="1">
      <alignment horizontal="right" vertical="center"/>
      <protection/>
    </xf>
    <xf numFmtId="3" fontId="8" fillId="0" borderId="6" xfId="19" applyNumberFormat="1" applyFont="1" applyBorder="1" applyAlignment="1">
      <alignment horizontal="right"/>
      <protection/>
    </xf>
    <xf numFmtId="3" fontId="2" fillId="0" borderId="0" xfId="19" applyNumberFormat="1" applyFont="1">
      <alignment/>
      <protection/>
    </xf>
    <xf numFmtId="3" fontId="9" fillId="0" borderId="0" xfId="19" applyNumberFormat="1" applyFont="1">
      <alignment/>
      <protection/>
    </xf>
    <xf numFmtId="0" fontId="2" fillId="0" borderId="0" xfId="19" applyFont="1">
      <alignment/>
      <protection/>
    </xf>
    <xf numFmtId="3" fontId="7" fillId="0" borderId="7" xfId="19" applyNumberFormat="1" applyFont="1" applyBorder="1" applyAlignment="1">
      <alignment horizontal="right" vertical="center"/>
      <protection/>
    </xf>
    <xf numFmtId="3" fontId="7" fillId="0" borderId="7" xfId="19" applyNumberFormat="1" applyFont="1" applyBorder="1">
      <alignment horizontal="center" vertical="center"/>
      <protection/>
    </xf>
    <xf numFmtId="3" fontId="7" fillId="0" borderId="8" xfId="19" applyNumberFormat="1" applyFont="1" applyBorder="1" applyAlignment="1">
      <alignment horizontal="right" vertical="center"/>
      <protection/>
    </xf>
    <xf numFmtId="3" fontId="8" fillId="0" borderId="7" xfId="19" applyNumberFormat="1" applyFont="1" applyBorder="1">
      <alignment horizontal="center" vertical="center"/>
      <protection/>
    </xf>
    <xf numFmtId="3" fontId="8" fillId="0" borderId="4" xfId="19" applyNumberFormat="1" applyFont="1" applyBorder="1" applyAlignment="1">
      <alignment horizontal="right" vertical="center"/>
      <protection/>
    </xf>
    <xf numFmtId="3" fontId="8" fillId="0" borderId="8" xfId="19" applyNumberFormat="1" applyFont="1" applyBorder="1" applyAlignment="1">
      <alignment horizontal="right" vertical="center"/>
      <protection/>
    </xf>
    <xf numFmtId="0" fontId="7" fillId="0" borderId="9" xfId="19" applyFont="1" applyBorder="1">
      <alignment vertical="center"/>
      <protection/>
    </xf>
    <xf numFmtId="0" fontId="8" fillId="0" borderId="10" xfId="19" applyFont="1" applyBorder="1">
      <alignment/>
      <protection/>
    </xf>
    <xf numFmtId="3" fontId="7" fillId="0" borderId="11" xfId="19" applyNumberFormat="1" applyFont="1" applyBorder="1">
      <alignment horizontal="center" vertical="center"/>
      <protection/>
    </xf>
    <xf numFmtId="3" fontId="7" fillId="0" borderId="12" xfId="19" applyNumberFormat="1" applyFont="1" applyBorder="1" applyAlignment="1">
      <alignment horizontal="right" vertical="center"/>
      <protection/>
    </xf>
    <xf numFmtId="3" fontId="7" fillId="0" borderId="13" xfId="19" applyNumberFormat="1" applyFont="1" applyBorder="1" applyAlignment="1">
      <alignment horizontal="right" vertical="center"/>
      <protection/>
    </xf>
    <xf numFmtId="0" fontId="10" fillId="0" borderId="0" xfId="19" applyFont="1" applyAlignment="1">
      <alignment horizontal="left" vertical="center"/>
      <protection/>
    </xf>
    <xf numFmtId="0" fontId="6" fillId="0" borderId="0" xfId="19" applyFont="1">
      <alignment horizontal="center" vertical="center"/>
      <protection/>
    </xf>
    <xf numFmtId="0" fontId="6" fillId="0" borderId="0" xfId="19" applyFont="1">
      <alignment/>
      <protection/>
    </xf>
    <xf numFmtId="0" fontId="6" fillId="0" borderId="0" xfId="19" applyFont="1" applyAlignment="1">
      <alignment horizontal="left"/>
      <protection/>
    </xf>
    <xf numFmtId="37" fontId="2" fillId="0" borderId="0" xfId="19" applyNumberFormat="1">
      <alignment/>
      <protection/>
    </xf>
    <xf numFmtId="4" fontId="12" fillId="0" borderId="0" xfId="19">
      <alignment horizontal="left" vertical="center"/>
      <protection/>
    </xf>
    <xf numFmtId="0" fontId="13" fillId="0" borderId="0" xfId="19" applyFont="1">
      <alignment/>
      <protection/>
    </xf>
    <xf numFmtId="3" fontId="13" fillId="0" borderId="0" xfId="19" applyNumberFormat="1" applyFont="1">
      <alignment/>
      <protection/>
    </xf>
    <xf numFmtId="38" fontId="14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7" fillId="0" borderId="0" xfId="0" applyNumberFormat="1" applyFont="1" applyAlignment="1">
      <alignment/>
    </xf>
    <xf numFmtId="38" fontId="18" fillId="0" borderId="0" xfId="0" applyNumberFormat="1" applyFont="1" applyAlignment="1">
      <alignment horizontal="center"/>
    </xf>
    <xf numFmtId="38" fontId="20" fillId="0" borderId="0" xfId="0" applyNumberFormat="1" applyFont="1" applyAlignment="1">
      <alignment vertical="center"/>
    </xf>
    <xf numFmtId="38" fontId="20" fillId="0" borderId="0" xfId="0" applyNumberFormat="1" applyFont="1" applyAlignment="1">
      <alignment vertical="center" wrapText="1"/>
    </xf>
    <xf numFmtId="38" fontId="18" fillId="0" borderId="14" xfId="0" applyNumberFormat="1" applyFont="1" applyBorder="1" applyAlignment="1">
      <alignment horizontal="centerContinuous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38" fontId="21" fillId="0" borderId="0" xfId="0" applyNumberFormat="1" applyFont="1" applyAlignment="1">
      <alignment vertical="center" wrapText="1"/>
    </xf>
    <xf numFmtId="38" fontId="22" fillId="0" borderId="17" xfId="0" applyNumberFormat="1" applyFont="1" applyBorder="1" applyAlignment="1">
      <alignment/>
    </xf>
    <xf numFmtId="3" fontId="22" fillId="0" borderId="18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38" fontId="23" fillId="0" borderId="0" xfId="0" applyNumberFormat="1" applyFont="1" applyAlignment="1">
      <alignment/>
    </xf>
    <xf numFmtId="38" fontId="22" fillId="0" borderId="20" xfId="0" applyNumberFormat="1" applyFont="1" applyBorder="1" applyAlignment="1">
      <alignment/>
    </xf>
    <xf numFmtId="3" fontId="22" fillId="0" borderId="21" xfId="0" applyNumberFormat="1" applyFont="1" applyBorder="1" applyAlignment="1">
      <alignment/>
    </xf>
    <xf numFmtId="3" fontId="22" fillId="0" borderId="22" xfId="0" applyNumberFormat="1" applyFont="1" applyBorder="1" applyAlignment="1">
      <alignment/>
    </xf>
    <xf numFmtId="38" fontId="23" fillId="0" borderId="8" xfId="0" applyNumberFormat="1" applyFont="1" applyBorder="1" applyAlignment="1">
      <alignment/>
    </xf>
    <xf numFmtId="38" fontId="22" fillId="0" borderId="23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38" fontId="5" fillId="0" borderId="23" xfId="0" applyNumberFormat="1" applyFont="1" applyBorder="1" applyAlignment="1">
      <alignment/>
    </xf>
    <xf numFmtId="38" fontId="5" fillId="0" borderId="26" xfId="0" applyNumberFormat="1" applyFont="1" applyBorder="1" applyAlignment="1">
      <alignment/>
    </xf>
    <xf numFmtId="38" fontId="5" fillId="0" borderId="27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38" fontId="14" fillId="0" borderId="0" xfId="0" applyNumberFormat="1" applyFont="1" applyAlignment="1">
      <alignment horizontal="center"/>
    </xf>
    <xf numFmtId="38" fontId="20" fillId="0" borderId="0" xfId="0" applyNumberFormat="1" applyFont="1" applyAlignment="1">
      <alignment/>
    </xf>
    <xf numFmtId="0" fontId="19" fillId="0" borderId="0" xfId="0" applyFont="1" applyAlignment="1">
      <alignment/>
    </xf>
    <xf numFmtId="38" fontId="20" fillId="0" borderId="0" xfId="0" applyNumberFormat="1" applyFont="1" applyAlignment="1">
      <alignment horizontal="right"/>
    </xf>
    <xf numFmtId="164" fontId="19" fillId="0" borderId="0" xfId="15" applyNumberFormat="1" applyFont="1" applyAlignment="1">
      <alignment/>
    </xf>
    <xf numFmtId="0" fontId="5" fillId="0" borderId="0" xfId="0" applyFont="1" applyAlignment="1">
      <alignment/>
    </xf>
    <xf numFmtId="164" fontId="5" fillId="0" borderId="0" xfId="15" applyNumberFormat="1" applyFont="1" applyAlignment="1">
      <alignment/>
    </xf>
    <xf numFmtId="0" fontId="25" fillId="0" borderId="0" xfId="0" applyFont="1" applyAlignment="1">
      <alignment horizontal="centerContinuous"/>
    </xf>
    <xf numFmtId="38" fontId="5" fillId="0" borderId="0" xfId="0" applyNumberFormat="1" applyFont="1" applyAlignment="1">
      <alignment horizontal="centerContinuous"/>
    </xf>
    <xf numFmtId="0" fontId="20" fillId="0" borderId="2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38" fontId="20" fillId="0" borderId="2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164" fontId="23" fillId="0" borderId="0" xfId="15" applyNumberFormat="1" applyFont="1" applyAlignment="1">
      <alignment horizontal="center"/>
    </xf>
    <xf numFmtId="0" fontId="7" fillId="0" borderId="29" xfId="0" applyFont="1" applyBorder="1" applyAlignment="1">
      <alignment/>
    </xf>
    <xf numFmtId="3" fontId="7" fillId="0" borderId="30" xfId="0" applyNumberFormat="1" applyFont="1" applyBorder="1" applyAlignment="1">
      <alignment/>
    </xf>
    <xf numFmtId="38" fontId="26" fillId="0" borderId="0" xfId="0" applyNumberFormat="1" applyFont="1" applyAlignment="1">
      <alignment/>
    </xf>
    <xf numFmtId="164" fontId="26" fillId="0" borderId="0" xfId="15" applyNumberFormat="1" applyFont="1" applyAlignment="1">
      <alignment/>
    </xf>
    <xf numFmtId="0" fontId="26" fillId="0" borderId="0" xfId="0" applyFont="1" applyAlignment="1">
      <alignment/>
    </xf>
    <xf numFmtId="0" fontId="27" fillId="0" borderId="20" xfId="0" applyFont="1" applyBorder="1" applyAlignment="1">
      <alignment/>
    </xf>
    <xf numFmtId="3" fontId="27" fillId="0" borderId="21" xfId="0" applyNumberFormat="1" applyFont="1" applyBorder="1" applyAlignment="1">
      <alignment/>
    </xf>
    <xf numFmtId="3" fontId="27" fillId="0" borderId="22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3" fontId="28" fillId="0" borderId="22" xfId="0" applyNumberFormat="1" applyFont="1" applyBorder="1" applyAlignment="1">
      <alignment/>
    </xf>
    <xf numFmtId="164" fontId="25" fillId="0" borderId="0" xfId="15" applyNumberFormat="1" applyFont="1" applyAlignment="1">
      <alignment/>
    </xf>
    <xf numFmtId="0" fontId="25" fillId="0" borderId="0" xfId="0" applyFont="1" applyAlignment="1">
      <alignment/>
    </xf>
    <xf numFmtId="38" fontId="29" fillId="0" borderId="0" xfId="0" applyNumberFormat="1" applyFont="1" applyAlignment="1">
      <alignment/>
    </xf>
    <xf numFmtId="0" fontId="7" fillId="0" borderId="20" xfId="0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0" fontId="27" fillId="0" borderId="31" xfId="0" applyFont="1" applyBorder="1" applyAlignment="1">
      <alignment/>
    </xf>
    <xf numFmtId="3" fontId="27" fillId="0" borderId="32" xfId="0" applyNumberFormat="1" applyFont="1" applyBorder="1" applyAlignment="1">
      <alignment/>
    </xf>
    <xf numFmtId="0" fontId="7" fillId="0" borderId="14" xfId="0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27" fillId="0" borderId="22" xfId="0" applyNumberFormat="1" applyFont="1" applyFill="1" applyBorder="1" applyAlignment="1">
      <alignment/>
    </xf>
    <xf numFmtId="3" fontId="27" fillId="0" borderId="34" xfId="0" applyNumberFormat="1" applyFont="1" applyFill="1" applyBorder="1" applyAlignment="1">
      <alignment/>
    </xf>
    <xf numFmtId="0" fontId="7" fillId="0" borderId="31" xfId="0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8" fontId="23" fillId="0" borderId="0" xfId="0" applyNumberFormat="1" applyFont="1" applyBorder="1" applyAlignment="1">
      <alignment horizontal="right" vertical="center"/>
    </xf>
    <xf numFmtId="164" fontId="23" fillId="0" borderId="0" xfId="15" applyNumberFormat="1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38" fontId="20" fillId="0" borderId="27" xfId="0" applyNumberFormat="1" applyFont="1" applyBorder="1" applyAlignment="1">
      <alignment horizontal="right" vertical="center"/>
    </xf>
    <xf numFmtId="0" fontId="31" fillId="0" borderId="0" xfId="0" applyFont="1" applyAlignment="1">
      <alignment/>
    </xf>
    <xf numFmtId="38" fontId="31" fillId="0" borderId="0" xfId="0" applyNumberFormat="1" applyFont="1" applyAlignment="1">
      <alignment horizontal="center"/>
    </xf>
    <xf numFmtId="164" fontId="31" fillId="0" borderId="0" xfId="15" applyNumberFormat="1" applyFont="1" applyAlignment="1">
      <alignment/>
    </xf>
    <xf numFmtId="0" fontId="20" fillId="0" borderId="0" xfId="0" applyFont="1" applyAlignment="1">
      <alignment/>
    </xf>
    <xf numFmtId="164" fontId="20" fillId="0" borderId="0" xfId="15" applyNumberFormat="1" applyFont="1" applyAlignment="1">
      <alignment/>
    </xf>
    <xf numFmtId="3" fontId="7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27" fillId="0" borderId="21" xfId="0" applyNumberFormat="1" applyFont="1" applyFill="1" applyBorder="1" applyAlignment="1">
      <alignment/>
    </xf>
    <xf numFmtId="3" fontId="27" fillId="0" borderId="35" xfId="0" applyNumberFormat="1" applyFont="1" applyBorder="1" applyAlignment="1">
      <alignment/>
    </xf>
    <xf numFmtId="3" fontId="27" fillId="0" borderId="36" xfId="0" applyNumberFormat="1" applyFont="1" applyBorder="1" applyAlignment="1">
      <alignment/>
    </xf>
    <xf numFmtId="0" fontId="6" fillId="0" borderId="28" xfId="19" applyFont="1" applyBorder="1" applyAlignment="1">
      <alignment horizontal="center" vertical="center"/>
      <protection/>
    </xf>
    <xf numFmtId="0" fontId="2" fillId="0" borderId="1" xfId="19" applyBorder="1">
      <alignment/>
      <protection/>
    </xf>
    <xf numFmtId="38" fontId="16" fillId="0" borderId="37" xfId="0" applyNumberFormat="1" applyFont="1" applyBorder="1" applyAlignment="1">
      <alignment horizontal="center"/>
    </xf>
    <xf numFmtId="38" fontId="18" fillId="0" borderId="37" xfId="0" applyNumberFormat="1" applyFont="1" applyBorder="1" applyAlignment="1">
      <alignment horizontal="center"/>
    </xf>
    <xf numFmtId="38" fontId="14" fillId="0" borderId="0" xfId="0" applyNumberFormat="1" applyFont="1" applyAlignment="1">
      <alignment horizontal="right"/>
    </xf>
    <xf numFmtId="38" fontId="15" fillId="0" borderId="0" xfId="0" applyNumberFormat="1" applyFont="1" applyAlignment="1">
      <alignment horizontal="center"/>
    </xf>
    <xf numFmtId="38" fontId="16" fillId="0" borderId="0" xfId="0" applyNumberFormat="1" applyFont="1" applyAlignment="1">
      <alignment horizontal="center"/>
    </xf>
    <xf numFmtId="38" fontId="19" fillId="0" borderId="38" xfId="0" applyNumberFormat="1" applyFont="1" applyBorder="1" applyAlignment="1">
      <alignment horizontal="center" vertical="center" wrapText="1"/>
    </xf>
    <xf numFmtId="38" fontId="19" fillId="0" borderId="39" xfId="0" applyNumberFormat="1" applyFont="1" applyBorder="1" applyAlignment="1">
      <alignment horizontal="center" vertical="center" wrapText="1"/>
    </xf>
    <xf numFmtId="38" fontId="19" fillId="0" borderId="40" xfId="0" applyNumberFormat="1" applyFont="1" applyBorder="1" applyAlignment="1">
      <alignment horizontal="center" vertical="center" wrapText="1"/>
    </xf>
    <xf numFmtId="38" fontId="19" fillId="0" borderId="41" xfId="0" applyNumberFormat="1" applyFont="1" applyBorder="1" applyAlignment="1">
      <alignment horizontal="center" vertical="center" wrapText="1"/>
    </xf>
    <xf numFmtId="38" fontId="19" fillId="0" borderId="42" xfId="0" applyNumberFormat="1" applyFont="1" applyBorder="1" applyAlignment="1">
      <alignment horizontal="center" vertical="center" wrapText="1"/>
    </xf>
    <xf numFmtId="38" fontId="19" fillId="0" borderId="43" xfId="0" applyNumberFormat="1" applyFont="1" applyBorder="1" applyAlignment="1">
      <alignment horizontal="center" vertical="center" wrapText="1"/>
    </xf>
    <xf numFmtId="38" fontId="20" fillId="0" borderId="0" xfId="0" applyNumberFormat="1" applyFont="1" applyAlignment="1">
      <alignment horizontal="right"/>
    </xf>
    <xf numFmtId="38" fontId="30" fillId="0" borderId="0" xfId="0" applyNumberFormat="1" applyFont="1" applyBorder="1" applyAlignment="1">
      <alignment horizontal="center"/>
    </xf>
    <xf numFmtId="38" fontId="28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ao cao lctt nam 2006" xfId="19"/>
    <cellStyle name="Normal_BCQT QIV - 2006 (Sua theo KTNN)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2</xdr:row>
      <xdr:rowOff>38100</xdr:rowOff>
    </xdr:from>
    <xdr:to>
      <xdr:col>1</xdr:col>
      <xdr:colOff>590550</xdr:colOff>
      <xdr:row>3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43025" y="438150"/>
          <a:ext cx="28289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B¶ng c©n ®èi  kÕ to¸n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22">
      <selection activeCell="H41" sqref="H41:H42"/>
    </sheetView>
  </sheetViews>
  <sheetFormatPr defaultColWidth="9.140625" defaultRowHeight="12.75"/>
  <cols>
    <col min="1" max="4" width="9.140625" style="2" customWidth="1"/>
    <col min="5" max="5" width="15.8515625" style="2" customWidth="1"/>
    <col min="6" max="6" width="7.57421875" style="2" customWidth="1"/>
    <col min="7" max="7" width="18.57421875" style="2" customWidth="1"/>
    <col min="8" max="8" width="17.8515625" style="2" customWidth="1"/>
    <col min="9" max="9" width="14.421875" style="2" bestFit="1" customWidth="1"/>
    <col min="10" max="12" width="15.28125" style="3" customWidth="1"/>
    <col min="13" max="16384" width="9.140625" style="2" customWidth="1"/>
  </cols>
  <sheetData>
    <row r="1" ht="21" customHeight="1">
      <c r="A1" s="1" t="s">
        <v>0</v>
      </c>
    </row>
    <row r="2" ht="16.5">
      <c r="A2" s="1" t="s">
        <v>1</v>
      </c>
    </row>
    <row r="4" ht="23.25" customHeight="1">
      <c r="E4" s="4" t="s">
        <v>2</v>
      </c>
    </row>
    <row r="5" ht="15.75">
      <c r="E5" s="5" t="s">
        <v>3</v>
      </c>
    </row>
    <row r="6" ht="13.5" thickBot="1"/>
    <row r="7" spans="1:8" ht="32.25" customHeight="1">
      <c r="A7" s="124" t="s">
        <v>4</v>
      </c>
      <c r="B7" s="125"/>
      <c r="C7" s="125"/>
      <c r="D7" s="125"/>
      <c r="E7" s="125"/>
      <c r="F7" s="6" t="s">
        <v>5</v>
      </c>
      <c r="G7" s="6" t="s">
        <v>6</v>
      </c>
      <c r="H7" s="7" t="s">
        <v>7</v>
      </c>
    </row>
    <row r="8" spans="1:8" ht="17.25" customHeight="1">
      <c r="A8" s="8" t="s">
        <v>8</v>
      </c>
      <c r="B8" s="9"/>
      <c r="C8" s="9"/>
      <c r="D8" s="9"/>
      <c r="E8" s="9"/>
      <c r="F8" s="10"/>
      <c r="G8" s="11"/>
      <c r="H8" s="12"/>
    </row>
    <row r="9" spans="1:11" ht="17.25" customHeight="1">
      <c r="A9" s="13" t="s">
        <v>9</v>
      </c>
      <c r="B9" s="9"/>
      <c r="C9" s="9"/>
      <c r="D9" s="9"/>
      <c r="E9" s="9"/>
      <c r="F9" s="14">
        <v>1</v>
      </c>
      <c r="G9" s="11">
        <v>100738428942</v>
      </c>
      <c r="H9" s="15">
        <v>80861136634</v>
      </c>
      <c r="I9" s="3">
        <f>+H9+G9</f>
        <v>181599565576</v>
      </c>
      <c r="J9" s="3">
        <f>G10/G9*100</f>
        <v>-37.29277876631351</v>
      </c>
      <c r="K9" s="3">
        <f>H9*37%</f>
        <v>29918620554.579998</v>
      </c>
    </row>
    <row r="10" spans="1:12" ht="17.25" customHeight="1">
      <c r="A10" s="13" t="s">
        <v>10</v>
      </c>
      <c r="B10" s="9"/>
      <c r="C10" s="9"/>
      <c r="D10" s="9"/>
      <c r="E10" s="9"/>
      <c r="F10" s="14">
        <v>2</v>
      </c>
      <c r="G10" s="11">
        <v>-37568159438</v>
      </c>
      <c r="H10" s="15">
        <v>-35918620554</v>
      </c>
      <c r="I10" s="3">
        <f aca="true" t="shared" si="0" ref="I10:I37">+H10+G10</f>
        <v>-73486779992</v>
      </c>
      <c r="K10" s="11"/>
      <c r="L10" s="11"/>
    </row>
    <row r="11" spans="1:12" ht="17.25" customHeight="1">
      <c r="A11" s="13" t="s">
        <v>11</v>
      </c>
      <c r="B11" s="9"/>
      <c r="C11" s="9"/>
      <c r="D11" s="9"/>
      <c r="E11" s="9"/>
      <c r="F11" s="14">
        <v>3</v>
      </c>
      <c r="G11" s="11">
        <v>-11914561000</v>
      </c>
      <c r="H11" s="15">
        <v>-10703336396</v>
      </c>
      <c r="I11" s="3">
        <f t="shared" si="0"/>
        <v>-22617897396</v>
      </c>
      <c r="K11" s="15">
        <f>G11/G9*100</f>
        <v>-11.827225345016837</v>
      </c>
      <c r="L11" s="15"/>
    </row>
    <row r="12" spans="1:9" ht="17.25" customHeight="1">
      <c r="A12" s="13" t="s">
        <v>12</v>
      </c>
      <c r="B12" s="9"/>
      <c r="C12" s="9"/>
      <c r="D12" s="9"/>
      <c r="E12" s="9"/>
      <c r="F12" s="14">
        <v>4</v>
      </c>
      <c r="G12" s="11">
        <v>-6872307217</v>
      </c>
      <c r="H12" s="15">
        <v>-5161239108</v>
      </c>
      <c r="I12" s="3">
        <f t="shared" si="0"/>
        <v>-12033546325</v>
      </c>
    </row>
    <row r="13" spans="1:9" ht="17.25" customHeight="1">
      <c r="A13" s="13" t="s">
        <v>13</v>
      </c>
      <c r="B13" s="9"/>
      <c r="C13" s="9"/>
      <c r="D13" s="9"/>
      <c r="E13" s="9"/>
      <c r="F13" s="14">
        <v>5</v>
      </c>
      <c r="G13" s="11">
        <v>0</v>
      </c>
      <c r="H13" s="15">
        <v>0</v>
      </c>
      <c r="I13" s="3">
        <f t="shared" si="0"/>
        <v>0</v>
      </c>
    </row>
    <row r="14" spans="1:9" ht="17.25" customHeight="1">
      <c r="A14" s="13" t="s">
        <v>14</v>
      </c>
      <c r="B14" s="9"/>
      <c r="C14" s="9"/>
      <c r="D14" s="9"/>
      <c r="E14" s="9"/>
      <c r="F14" s="14">
        <v>6</v>
      </c>
      <c r="G14" s="11">
        <f>G9+G10+G11+G12</f>
        <v>44383401287</v>
      </c>
      <c r="H14" s="15">
        <v>41069911852</v>
      </c>
      <c r="I14" s="3">
        <f t="shared" si="0"/>
        <v>85453313139</v>
      </c>
    </row>
    <row r="15" spans="1:9" ht="17.25" customHeight="1">
      <c r="A15" s="13" t="s">
        <v>15</v>
      </c>
      <c r="B15" s="9"/>
      <c r="C15" s="9"/>
      <c r="D15" s="9"/>
      <c r="E15" s="9"/>
      <c r="F15" s="14">
        <v>7</v>
      </c>
      <c r="G15" s="11">
        <v>-50024048839</v>
      </c>
      <c r="H15" s="15">
        <v>-27706933133</v>
      </c>
      <c r="I15" s="3">
        <f t="shared" si="0"/>
        <v>-77730981972</v>
      </c>
    </row>
    <row r="16" spans="1:9" ht="17.25" customHeight="1">
      <c r="A16" s="8" t="s">
        <v>16</v>
      </c>
      <c r="B16" s="9"/>
      <c r="C16" s="9"/>
      <c r="D16" s="9"/>
      <c r="E16" s="9"/>
      <c r="F16" s="16">
        <v>20</v>
      </c>
      <c r="G16" s="17">
        <v>117297643570.7876</v>
      </c>
      <c r="H16" s="18">
        <f>SUM(H9:H15)</f>
        <v>42440919295</v>
      </c>
      <c r="I16" s="3">
        <f t="shared" si="0"/>
        <v>159738562865.7876</v>
      </c>
    </row>
    <row r="17" spans="1:9" ht="17.25" customHeight="1">
      <c r="A17" s="8" t="s">
        <v>17</v>
      </c>
      <c r="B17" s="9"/>
      <c r="C17" s="9"/>
      <c r="D17" s="9"/>
      <c r="E17" s="9"/>
      <c r="F17" s="10"/>
      <c r="G17" s="11">
        <v>0</v>
      </c>
      <c r="H17" s="19"/>
      <c r="I17" s="3">
        <f t="shared" si="0"/>
        <v>0</v>
      </c>
    </row>
    <row r="18" spans="1:9" ht="17.25" customHeight="1">
      <c r="A18" s="13" t="s">
        <v>18</v>
      </c>
      <c r="B18" s="9"/>
      <c r="C18" s="9"/>
      <c r="D18" s="9"/>
      <c r="E18" s="9"/>
      <c r="F18" s="14">
        <v>21</v>
      </c>
      <c r="G18" s="11">
        <v>0</v>
      </c>
      <c r="H18" s="15">
        <v>0</v>
      </c>
      <c r="I18" s="3">
        <f t="shared" si="0"/>
        <v>0</v>
      </c>
    </row>
    <row r="19" spans="1:9" ht="17.25" customHeight="1">
      <c r="A19" s="13" t="s">
        <v>19</v>
      </c>
      <c r="B19" s="9"/>
      <c r="C19" s="9"/>
      <c r="D19" s="9"/>
      <c r="E19" s="9"/>
      <c r="F19" s="14">
        <v>22</v>
      </c>
      <c r="G19" s="11">
        <v>61859147</v>
      </c>
      <c r="H19" s="15"/>
      <c r="I19" s="3">
        <f t="shared" si="0"/>
        <v>61859147</v>
      </c>
    </row>
    <row r="20" spans="1:9" ht="17.25" customHeight="1">
      <c r="A20" s="13" t="s">
        <v>20</v>
      </c>
      <c r="B20" s="9"/>
      <c r="C20" s="9"/>
      <c r="D20" s="9"/>
      <c r="E20" s="9"/>
      <c r="F20" s="14">
        <v>23</v>
      </c>
      <c r="G20" s="11">
        <v>-50000000000</v>
      </c>
      <c r="H20" s="15"/>
      <c r="I20" s="3">
        <f t="shared" si="0"/>
        <v>-50000000000</v>
      </c>
    </row>
    <row r="21" spans="1:12" s="22" customFormat="1" ht="17.25" customHeight="1">
      <c r="A21" s="13" t="s">
        <v>21</v>
      </c>
      <c r="B21" s="9"/>
      <c r="C21" s="9"/>
      <c r="D21" s="9"/>
      <c r="E21" s="9"/>
      <c r="F21" s="14">
        <v>24</v>
      </c>
      <c r="G21" s="11">
        <v>0</v>
      </c>
      <c r="H21" s="15">
        <v>0</v>
      </c>
      <c r="I21" s="3">
        <f t="shared" si="0"/>
        <v>0</v>
      </c>
      <c r="J21" s="3"/>
      <c r="K21" s="20"/>
      <c r="L21" s="21"/>
    </row>
    <row r="22" spans="1:9" ht="17.25" customHeight="1">
      <c r="A22" s="13" t="s">
        <v>22</v>
      </c>
      <c r="B22" s="9"/>
      <c r="C22" s="9"/>
      <c r="D22" s="9"/>
      <c r="E22" s="9"/>
      <c r="F22" s="14">
        <v>25</v>
      </c>
      <c r="G22" s="11">
        <v>-47879743000</v>
      </c>
      <c r="H22" s="15"/>
      <c r="I22" s="3">
        <f t="shared" si="0"/>
        <v>-47879743000</v>
      </c>
    </row>
    <row r="23" spans="1:9" ht="17.25" customHeight="1">
      <c r="A23" s="13" t="s">
        <v>23</v>
      </c>
      <c r="B23" s="9"/>
      <c r="C23" s="9"/>
      <c r="D23" s="9"/>
      <c r="E23" s="9"/>
      <c r="F23" s="14">
        <v>26</v>
      </c>
      <c r="G23" s="11">
        <v>0</v>
      </c>
      <c r="H23" s="15">
        <v>0</v>
      </c>
      <c r="I23" s="3">
        <f t="shared" si="0"/>
        <v>0</v>
      </c>
    </row>
    <row r="24" spans="1:11" ht="17.25" customHeight="1">
      <c r="A24" s="13" t="s">
        <v>24</v>
      </c>
      <c r="B24" s="9"/>
      <c r="C24" s="9"/>
      <c r="D24" s="9"/>
      <c r="E24" s="9"/>
      <c r="F24" s="14">
        <v>27</v>
      </c>
      <c r="G24" s="11">
        <v>2157182789</v>
      </c>
      <c r="H24" s="15"/>
      <c r="I24" s="3">
        <f t="shared" si="0"/>
        <v>2157182789</v>
      </c>
      <c r="K24" s="21"/>
    </row>
    <row r="25" spans="1:9" ht="17.25" customHeight="1">
      <c r="A25" s="8" t="s">
        <v>25</v>
      </c>
      <c r="B25" s="9"/>
      <c r="C25" s="9"/>
      <c r="D25" s="9"/>
      <c r="E25" s="9"/>
      <c r="F25" s="16">
        <v>30</v>
      </c>
      <c r="G25" s="17">
        <v>-95660701064</v>
      </c>
      <c r="H25" s="18">
        <f>SUM(H18:H24)</f>
        <v>0</v>
      </c>
      <c r="I25" s="3">
        <f t="shared" si="0"/>
        <v>-95660701064</v>
      </c>
    </row>
    <row r="26" spans="1:9" ht="17.25" customHeight="1">
      <c r="A26" s="8" t="s">
        <v>26</v>
      </c>
      <c r="B26" s="9"/>
      <c r="C26" s="9"/>
      <c r="D26" s="9"/>
      <c r="E26" s="9"/>
      <c r="F26" s="10"/>
      <c r="G26" s="11">
        <v>0</v>
      </c>
      <c r="H26" s="19"/>
      <c r="I26" s="3">
        <f t="shared" si="0"/>
        <v>0</v>
      </c>
    </row>
    <row r="27" spans="1:9" ht="17.25" customHeight="1">
      <c r="A27" s="13" t="s">
        <v>27</v>
      </c>
      <c r="B27" s="9"/>
      <c r="C27" s="9"/>
      <c r="D27" s="9"/>
      <c r="E27" s="9"/>
      <c r="F27" s="14">
        <v>31</v>
      </c>
      <c r="G27" s="11">
        <v>100187049600</v>
      </c>
      <c r="H27" s="15"/>
      <c r="I27" s="3">
        <f t="shared" si="0"/>
        <v>100187049600</v>
      </c>
    </row>
    <row r="28" spans="1:9" ht="17.25" customHeight="1">
      <c r="A28" s="13" t="s">
        <v>28</v>
      </c>
      <c r="B28" s="9"/>
      <c r="C28" s="9"/>
      <c r="D28" s="9"/>
      <c r="E28" s="9"/>
      <c r="F28" s="14">
        <v>32</v>
      </c>
      <c r="G28" s="11">
        <v>0</v>
      </c>
      <c r="H28" s="15">
        <v>0</v>
      </c>
      <c r="I28" s="3">
        <f t="shared" si="0"/>
        <v>0</v>
      </c>
    </row>
    <row r="29" spans="1:9" ht="17.25" customHeight="1">
      <c r="A29" s="13" t="s">
        <v>29</v>
      </c>
      <c r="B29" s="9"/>
      <c r="C29" s="9"/>
      <c r="D29" s="9"/>
      <c r="E29" s="9"/>
      <c r="F29" s="14">
        <v>33</v>
      </c>
      <c r="G29" s="11">
        <v>16611134202</v>
      </c>
      <c r="H29" s="15"/>
      <c r="I29" s="3">
        <f t="shared" si="0"/>
        <v>16611134202</v>
      </c>
    </row>
    <row r="30" spans="1:9" ht="17.25" customHeight="1">
      <c r="A30" s="13" t="s">
        <v>30</v>
      </c>
      <c r="B30" s="9"/>
      <c r="C30" s="9"/>
      <c r="D30" s="9"/>
      <c r="E30" s="9"/>
      <c r="F30" s="14">
        <v>34</v>
      </c>
      <c r="G30" s="11">
        <v>-50122348515</v>
      </c>
      <c r="H30" s="15">
        <v>-40202837082</v>
      </c>
      <c r="I30" s="3">
        <f t="shared" si="0"/>
        <v>-90325185597</v>
      </c>
    </row>
    <row r="31" spans="1:9" ht="17.25" customHeight="1">
      <c r="A31" s="13" t="s">
        <v>31</v>
      </c>
      <c r="B31" s="9"/>
      <c r="C31" s="9"/>
      <c r="D31" s="9"/>
      <c r="E31" s="9"/>
      <c r="F31" s="14">
        <v>35</v>
      </c>
      <c r="G31" s="11">
        <v>0</v>
      </c>
      <c r="H31" s="15">
        <v>0</v>
      </c>
      <c r="I31" s="3">
        <f t="shared" si="0"/>
        <v>0</v>
      </c>
    </row>
    <row r="32" spans="1:9" ht="17.25" customHeight="1">
      <c r="A32" s="13" t="s">
        <v>32</v>
      </c>
      <c r="B32" s="9"/>
      <c r="C32" s="9"/>
      <c r="D32" s="9"/>
      <c r="E32" s="9"/>
      <c r="F32" s="14">
        <v>36</v>
      </c>
      <c r="G32" s="11">
        <v>-4800000000</v>
      </c>
      <c r="H32" s="15"/>
      <c r="I32" s="3">
        <f t="shared" si="0"/>
        <v>-4800000000</v>
      </c>
    </row>
    <row r="33" spans="1:9" ht="17.25" customHeight="1">
      <c r="A33" s="8" t="s">
        <v>33</v>
      </c>
      <c r="B33" s="9"/>
      <c r="C33" s="9"/>
      <c r="D33" s="9"/>
      <c r="E33" s="9"/>
      <c r="F33" s="16">
        <v>40</v>
      </c>
      <c r="G33" s="23">
        <v>61875835287</v>
      </c>
      <c r="H33" s="18">
        <f>SUM(H27:H32)</f>
        <v>-40202837082</v>
      </c>
      <c r="I33" s="3">
        <f t="shared" si="0"/>
        <v>21672998205</v>
      </c>
    </row>
    <row r="34" spans="1:9" ht="17.25" customHeight="1">
      <c r="A34" s="8" t="s">
        <v>34</v>
      </c>
      <c r="B34" s="9"/>
      <c r="C34" s="9"/>
      <c r="D34" s="9"/>
      <c r="E34" s="9"/>
      <c r="F34" s="24">
        <v>50</v>
      </c>
      <c r="G34" s="17">
        <v>83512777793</v>
      </c>
      <c r="H34" s="25">
        <f>H33+H25+H16</f>
        <v>2238082213</v>
      </c>
      <c r="I34" s="3">
        <f t="shared" si="0"/>
        <v>85750860006</v>
      </c>
    </row>
    <row r="35" spans="1:9" ht="17.25" customHeight="1">
      <c r="A35" s="8" t="s">
        <v>35</v>
      </c>
      <c r="B35" s="9"/>
      <c r="C35" s="9"/>
      <c r="D35" s="9"/>
      <c r="E35" s="9"/>
      <c r="F35" s="24">
        <v>60</v>
      </c>
      <c r="G35" s="17">
        <v>43843257140</v>
      </c>
      <c r="H35" s="25">
        <v>12521752803</v>
      </c>
      <c r="I35" s="3">
        <f t="shared" si="0"/>
        <v>56365009943</v>
      </c>
    </row>
    <row r="36" spans="1:9" ht="17.25" customHeight="1">
      <c r="A36" s="13" t="s">
        <v>36</v>
      </c>
      <c r="B36" s="9"/>
      <c r="C36" s="9"/>
      <c r="D36" s="9"/>
      <c r="E36" s="9"/>
      <c r="F36" s="26">
        <v>61</v>
      </c>
      <c r="G36" s="27">
        <v>0</v>
      </c>
      <c r="H36" s="28"/>
      <c r="I36" s="3">
        <f t="shared" si="0"/>
        <v>0</v>
      </c>
    </row>
    <row r="37" spans="1:9" ht="17.25" customHeight="1" thickBot="1">
      <c r="A37" s="29" t="s">
        <v>37</v>
      </c>
      <c r="B37" s="30"/>
      <c r="C37" s="30"/>
      <c r="D37" s="30"/>
      <c r="E37" s="30"/>
      <c r="F37" s="31">
        <v>70</v>
      </c>
      <c r="G37" s="32">
        <v>127356034933</v>
      </c>
      <c r="H37" s="33">
        <f>H35+H34</f>
        <v>14759835016</v>
      </c>
      <c r="I37" s="3">
        <f t="shared" si="0"/>
        <v>142115869949</v>
      </c>
    </row>
    <row r="38" ht="15.75">
      <c r="G38" s="34" t="s">
        <v>41</v>
      </c>
    </row>
    <row r="39" spans="1:8" ht="15">
      <c r="A39" s="35" t="s">
        <v>38</v>
      </c>
      <c r="B39" s="36"/>
      <c r="C39" s="36"/>
      <c r="D39" s="36"/>
      <c r="E39" s="35" t="s">
        <v>39</v>
      </c>
      <c r="F39" s="36"/>
      <c r="G39" s="37" t="s">
        <v>40</v>
      </c>
      <c r="H39" s="36"/>
    </row>
    <row r="40" spans="7:8" ht="12.75">
      <c r="G40" s="3"/>
      <c r="H40" s="3"/>
    </row>
    <row r="41" spans="7:8" ht="12.75">
      <c r="G41" s="3"/>
      <c r="H41" s="38"/>
    </row>
    <row r="43" ht="12.75">
      <c r="E43" s="39"/>
    </row>
    <row r="44" spans="10:12" s="40" customFormat="1" ht="14.25">
      <c r="J44" s="41"/>
      <c r="K44" s="41"/>
      <c r="L44" s="41"/>
    </row>
  </sheetData>
  <mergeCells count="1">
    <mergeCell ref="A7:E7"/>
  </mergeCells>
  <printOptions/>
  <pageMargins left="0.51" right="0.51" top="0.44" bottom="0.17" header="0.19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3" sqref="A13"/>
    </sheetView>
  </sheetViews>
  <sheetFormatPr defaultColWidth="9.140625" defaultRowHeight="12.75"/>
  <cols>
    <col min="1" max="1" width="56.28125" style="43" customWidth="1"/>
    <col min="2" max="2" width="20.421875" style="43" customWidth="1"/>
    <col min="3" max="3" width="18.8515625" style="43" customWidth="1"/>
    <col min="4" max="4" width="19.00390625" style="43" hidden="1" customWidth="1"/>
    <col min="5" max="5" width="22.57421875" style="43" customWidth="1"/>
    <col min="6" max="6" width="14.00390625" style="43" bestFit="1" customWidth="1"/>
    <col min="7" max="16384" width="9.140625" style="43" customWidth="1"/>
  </cols>
  <sheetData>
    <row r="1" spans="1:3" s="42" customFormat="1" ht="16.5">
      <c r="A1" s="42" t="s">
        <v>42</v>
      </c>
      <c r="B1" s="128" t="s">
        <v>43</v>
      </c>
      <c r="C1" s="128"/>
    </row>
    <row r="3" spans="1:3" ht="28.5" customHeight="1">
      <c r="A3" s="129" t="s">
        <v>44</v>
      </c>
      <c r="B3" s="129"/>
      <c r="C3" s="129"/>
    </row>
    <row r="4" spans="1:3" ht="18.75" customHeight="1">
      <c r="A4" s="130" t="s">
        <v>3</v>
      </c>
      <c r="B4" s="130"/>
      <c r="C4" s="130"/>
    </row>
    <row r="5" spans="1:3" ht="16.5" thickBot="1">
      <c r="A5" s="44"/>
      <c r="C5" s="45" t="s">
        <v>45</v>
      </c>
    </row>
    <row r="6" spans="1:3" s="46" customFormat="1" ht="21.75" customHeight="1">
      <c r="A6" s="131" t="s">
        <v>4</v>
      </c>
      <c r="B6" s="133" t="s">
        <v>7</v>
      </c>
      <c r="C6" s="135" t="s">
        <v>46</v>
      </c>
    </row>
    <row r="7" spans="1:3" s="47" customFormat="1" ht="21.75" customHeight="1">
      <c r="A7" s="132"/>
      <c r="B7" s="134"/>
      <c r="C7" s="136"/>
    </row>
    <row r="8" spans="1:3" s="51" customFormat="1" ht="15.75" customHeight="1">
      <c r="A8" s="48">
        <v>1</v>
      </c>
      <c r="B8" s="49">
        <v>2</v>
      </c>
      <c r="C8" s="50">
        <v>3</v>
      </c>
    </row>
    <row r="9" spans="1:5" s="55" customFormat="1" ht="26.25" customHeight="1">
      <c r="A9" s="52" t="s">
        <v>47</v>
      </c>
      <c r="B9" s="53">
        <v>80861136634</v>
      </c>
      <c r="C9" s="54">
        <v>181599565556</v>
      </c>
      <c r="D9" s="55">
        <v>216061151488</v>
      </c>
      <c r="E9" s="55">
        <f>+B9+C9</f>
        <v>262460702190</v>
      </c>
    </row>
    <row r="10" spans="1:5" s="55" customFormat="1" ht="26.25" customHeight="1">
      <c r="A10" s="56" t="s">
        <v>48</v>
      </c>
      <c r="B10" s="57">
        <v>33374522734</v>
      </c>
      <c r="C10" s="58">
        <v>33374522734</v>
      </c>
      <c r="D10" s="55">
        <v>102679863</v>
      </c>
      <c r="E10" s="55">
        <f aca="true" t="shared" si="0" ref="E10:E25">+B10+C10</f>
        <v>66749045468</v>
      </c>
    </row>
    <row r="11" spans="1:5" s="55" customFormat="1" ht="26.25" customHeight="1">
      <c r="A11" s="56" t="s">
        <v>49</v>
      </c>
      <c r="B11" s="57">
        <f>B9-B10</f>
        <v>47486613900</v>
      </c>
      <c r="C11" s="58">
        <f>C9-C10</f>
        <v>148225042822</v>
      </c>
      <c r="D11" s="59">
        <f>D9-D10</f>
        <v>215958471625</v>
      </c>
      <c r="E11" s="55">
        <f t="shared" si="0"/>
        <v>195711656722</v>
      </c>
    </row>
    <row r="12" spans="1:5" s="55" customFormat="1" ht="26.25" customHeight="1">
      <c r="A12" s="56" t="s">
        <v>50</v>
      </c>
      <c r="B12" s="57">
        <v>31609931887</v>
      </c>
      <c r="C12" s="58">
        <v>115686629350</v>
      </c>
      <c r="D12" s="55">
        <v>192365333873</v>
      </c>
      <c r="E12" s="55">
        <f t="shared" si="0"/>
        <v>147296561237</v>
      </c>
    </row>
    <row r="13" spans="1:5" s="55" customFormat="1" ht="26.25" customHeight="1">
      <c r="A13" s="56" t="s">
        <v>51</v>
      </c>
      <c r="B13" s="57">
        <f>B11-B12</f>
        <v>15876682013</v>
      </c>
      <c r="C13" s="58">
        <f>C11-C12</f>
        <v>32538413472</v>
      </c>
      <c r="D13" s="59">
        <f>D11-D12</f>
        <v>23593137752</v>
      </c>
      <c r="E13" s="55">
        <f t="shared" si="0"/>
        <v>48415095485</v>
      </c>
    </row>
    <row r="14" spans="1:5" s="55" customFormat="1" ht="26.25" customHeight="1">
      <c r="A14" s="56" t="s">
        <v>52</v>
      </c>
      <c r="B14" s="57">
        <v>3890342979</v>
      </c>
      <c r="C14" s="58">
        <v>6047556581</v>
      </c>
      <c r="D14" s="55">
        <v>571737693</v>
      </c>
      <c r="E14" s="55">
        <f t="shared" si="0"/>
        <v>9937899560</v>
      </c>
    </row>
    <row r="15" spans="1:5" s="55" customFormat="1" ht="26.25" customHeight="1">
      <c r="A15" s="56" t="s">
        <v>53</v>
      </c>
      <c r="B15" s="57">
        <v>8497467254</v>
      </c>
      <c r="C15" s="58">
        <v>13252480418</v>
      </c>
      <c r="D15" s="55">
        <v>7683370690</v>
      </c>
      <c r="E15" s="55">
        <f t="shared" si="0"/>
        <v>21749947672</v>
      </c>
    </row>
    <row r="16" spans="1:5" s="55" customFormat="1" ht="26.25" customHeight="1">
      <c r="A16" s="56" t="s">
        <v>54</v>
      </c>
      <c r="B16" s="57">
        <f>B14-B15</f>
        <v>-4607124275</v>
      </c>
      <c r="C16" s="58">
        <f>C14-C15</f>
        <v>-7204923837</v>
      </c>
      <c r="E16" s="55">
        <f t="shared" si="0"/>
        <v>-11812048112</v>
      </c>
    </row>
    <row r="17" spans="1:5" s="55" customFormat="1" ht="26.25" customHeight="1">
      <c r="A17" s="56" t="s">
        <v>55</v>
      </c>
      <c r="B17" s="57">
        <v>0</v>
      </c>
      <c r="C17" s="58">
        <v>0</v>
      </c>
      <c r="E17" s="55">
        <f t="shared" si="0"/>
        <v>0</v>
      </c>
    </row>
    <row r="18" spans="1:5" s="55" customFormat="1" ht="26.25" customHeight="1">
      <c r="A18" s="56" t="s">
        <v>56</v>
      </c>
      <c r="B18" s="57">
        <v>3467390752</v>
      </c>
      <c r="C18" s="58">
        <v>11297039556</v>
      </c>
      <c r="D18" s="55">
        <v>13311862446</v>
      </c>
      <c r="E18" s="55">
        <f t="shared" si="0"/>
        <v>14764430308</v>
      </c>
    </row>
    <row r="19" spans="1:6" s="55" customFormat="1" ht="26.25" customHeight="1">
      <c r="A19" s="56" t="s">
        <v>57</v>
      </c>
      <c r="B19" s="57">
        <v>20821499</v>
      </c>
      <c r="C19" s="58">
        <v>82680646</v>
      </c>
      <c r="D19" s="55">
        <v>1573668562</v>
      </c>
      <c r="E19" s="55">
        <f>+C13+C16-C18</f>
        <v>14036450079</v>
      </c>
      <c r="F19" s="55">
        <f>+E19+C19</f>
        <v>14119130725</v>
      </c>
    </row>
    <row r="20" spans="1:5" s="55" customFormat="1" ht="26.25" customHeight="1">
      <c r="A20" s="56" t="s">
        <v>58</v>
      </c>
      <c r="B20" s="57"/>
      <c r="C20" s="58"/>
      <c r="D20" s="55">
        <v>1357929692</v>
      </c>
      <c r="E20" s="55">
        <f t="shared" si="0"/>
        <v>0</v>
      </c>
    </row>
    <row r="21" spans="1:5" s="55" customFormat="1" ht="26.25" customHeight="1">
      <c r="A21" s="56" t="s">
        <v>59</v>
      </c>
      <c r="B21" s="57">
        <f>B19-B20</f>
        <v>20821499</v>
      </c>
      <c r="C21" s="58">
        <f>C19-C20</f>
        <v>82680646</v>
      </c>
      <c r="D21" s="59">
        <f>D19-D20</f>
        <v>215738870</v>
      </c>
      <c r="E21" s="55">
        <f t="shared" si="0"/>
        <v>103502145</v>
      </c>
    </row>
    <row r="22" spans="1:5" s="55" customFormat="1" ht="26.25" customHeight="1">
      <c r="A22" s="56" t="s">
        <v>60</v>
      </c>
      <c r="B22" s="57">
        <f>B13+B16+B21-B18</f>
        <v>7822988485</v>
      </c>
      <c r="C22" s="58">
        <f>C13+C16+C21-C18</f>
        <v>14119130725</v>
      </c>
      <c r="E22" s="55">
        <f t="shared" si="0"/>
        <v>21942119210</v>
      </c>
    </row>
    <row r="23" spans="1:5" s="55" customFormat="1" ht="26.25" customHeight="1">
      <c r="A23" s="56" t="s">
        <v>61</v>
      </c>
      <c r="B23" s="57"/>
      <c r="C23" s="58">
        <v>0</v>
      </c>
      <c r="D23" s="59" t="e">
        <f>D21+#REF!</f>
        <v>#REF!</v>
      </c>
      <c r="E23" s="55">
        <f t="shared" si="0"/>
        <v>0</v>
      </c>
    </row>
    <row r="24" spans="1:5" s="55" customFormat="1" ht="26.25" customHeight="1">
      <c r="A24" s="56" t="s">
        <v>62</v>
      </c>
      <c r="B24" s="57">
        <f>B22-B23</f>
        <v>7822988485</v>
      </c>
      <c r="C24" s="58">
        <f>C22-C23</f>
        <v>14119130725</v>
      </c>
      <c r="E24" s="55">
        <f t="shared" si="0"/>
        <v>21942119210</v>
      </c>
    </row>
    <row r="25" spans="1:5" s="55" customFormat="1" ht="26.25" customHeight="1">
      <c r="A25" s="56" t="s">
        <v>63</v>
      </c>
      <c r="B25" s="57"/>
      <c r="C25" s="58">
        <v>0</v>
      </c>
      <c r="E25" s="55">
        <f t="shared" si="0"/>
        <v>0</v>
      </c>
    </row>
    <row r="26" spans="1:3" s="55" customFormat="1" ht="26.25" customHeight="1" thickBot="1">
      <c r="A26" s="60" t="s">
        <v>64</v>
      </c>
      <c r="B26" s="61"/>
      <c r="C26" s="62"/>
    </row>
    <row r="27" spans="1:3" s="66" customFormat="1" ht="26.25" customHeight="1" hidden="1">
      <c r="A27" s="63" t="s">
        <v>65</v>
      </c>
      <c r="B27" s="64">
        <f>B24-B26</f>
        <v>7822988485</v>
      </c>
      <c r="C27" s="65">
        <v>6908541116</v>
      </c>
    </row>
    <row r="28" spans="2:3" ht="19.5" customHeight="1">
      <c r="B28" s="126" t="s">
        <v>66</v>
      </c>
      <c r="C28" s="127"/>
    </row>
    <row r="29" spans="1:3" s="42" customFormat="1" ht="18.75" customHeight="1">
      <c r="A29" s="67" t="s">
        <v>67</v>
      </c>
      <c r="B29" s="67" t="s">
        <v>68</v>
      </c>
      <c r="C29" s="67"/>
    </row>
    <row r="35" s="68" customFormat="1" ht="15"/>
  </sheetData>
  <mergeCells count="7">
    <mergeCell ref="B28:C28"/>
    <mergeCell ref="B1:C1"/>
    <mergeCell ref="A3:C3"/>
    <mergeCell ref="A4:C4"/>
    <mergeCell ref="A6:A7"/>
    <mergeCell ref="B6:B7"/>
    <mergeCell ref="C6:C7"/>
  </mergeCells>
  <printOptions/>
  <pageMargins left="0.64" right="0.43" top="0.24" bottom="0.46" header="0.17" footer="0.3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showZeros="0" tabSelected="1" workbookViewId="0" topLeftCell="A1">
      <selection activeCell="B29" sqref="B29"/>
    </sheetView>
  </sheetViews>
  <sheetFormatPr defaultColWidth="9.140625" defaultRowHeight="12.75"/>
  <cols>
    <col min="1" max="1" width="53.7109375" style="72" customWidth="1"/>
    <col min="2" max="2" width="20.7109375" style="66" customWidth="1"/>
    <col min="3" max="3" width="19.421875" style="66" customWidth="1"/>
    <col min="4" max="4" width="15.00390625" style="72" hidden="1" customWidth="1"/>
    <col min="5" max="5" width="18.140625" style="73" bestFit="1" customWidth="1"/>
    <col min="6" max="6" width="13.57421875" style="72" bestFit="1" customWidth="1"/>
    <col min="7" max="16384" width="9.140625" style="72" customWidth="1"/>
  </cols>
  <sheetData>
    <row r="1" spans="1:5" s="69" customFormat="1" ht="15.75">
      <c r="A1" s="69" t="s">
        <v>69</v>
      </c>
      <c r="B1" s="137" t="s">
        <v>70</v>
      </c>
      <c r="C1" s="137"/>
      <c r="E1" s="71"/>
    </row>
    <row r="2" spans="1:5" s="69" customFormat="1" ht="15.75">
      <c r="A2" s="69" t="s">
        <v>109</v>
      </c>
      <c r="B2" s="70"/>
      <c r="C2" s="70"/>
      <c r="E2" s="71"/>
    </row>
    <row r="5" spans="1:3" ht="21.75" customHeight="1" thickBot="1">
      <c r="A5" s="74" t="s">
        <v>71</v>
      </c>
      <c r="B5" s="75"/>
      <c r="C5" s="75"/>
    </row>
    <row r="6" spans="1:5" s="79" customFormat="1" ht="30.75" customHeight="1">
      <c r="A6" s="76" t="s">
        <v>72</v>
      </c>
      <c r="B6" s="77" t="s">
        <v>73</v>
      </c>
      <c r="C6" s="78" t="s">
        <v>74</v>
      </c>
      <c r="E6" s="80"/>
    </row>
    <row r="7" spans="1:5" s="85" customFormat="1" ht="15.75" customHeight="1">
      <c r="A7" s="81" t="s">
        <v>75</v>
      </c>
      <c r="B7" s="119">
        <f>SUM(B8:B12)</f>
        <v>272957484920</v>
      </c>
      <c r="C7" s="120">
        <f>SUM(C8:C12)</f>
        <v>291439796035</v>
      </c>
      <c r="D7" s="83"/>
      <c r="E7" s="84"/>
    </row>
    <row r="8" spans="1:4" ht="15.75" customHeight="1">
      <c r="A8" s="86" t="s">
        <v>76</v>
      </c>
      <c r="B8" s="87">
        <v>12521752803</v>
      </c>
      <c r="C8" s="88">
        <v>14759835016</v>
      </c>
      <c r="D8" s="83"/>
    </row>
    <row r="9" spans="1:5" s="92" customFormat="1" ht="15.75" customHeight="1">
      <c r="A9" s="86" t="s">
        <v>77</v>
      </c>
      <c r="B9" s="89">
        <v>1608000000</v>
      </c>
      <c r="C9" s="90">
        <v>1608000000</v>
      </c>
      <c r="D9" s="83"/>
      <c r="E9" s="91"/>
    </row>
    <row r="10" spans="1:4" ht="15.75" customHeight="1">
      <c r="A10" s="86" t="s">
        <v>78</v>
      </c>
      <c r="B10" s="87">
        <v>82612540429</v>
      </c>
      <c r="C10" s="88">
        <v>90995289242</v>
      </c>
      <c r="D10" s="93"/>
    </row>
    <row r="11" spans="1:4" ht="15.75" customHeight="1">
      <c r="A11" s="86" t="s">
        <v>79</v>
      </c>
      <c r="B11" s="87">
        <v>171810586834</v>
      </c>
      <c r="C11" s="88">
        <v>178668693313</v>
      </c>
      <c r="D11" s="93"/>
    </row>
    <row r="12" spans="1:4" ht="15.75" customHeight="1">
      <c r="A12" s="86" t="s">
        <v>80</v>
      </c>
      <c r="B12" s="87">
        <v>4404604854</v>
      </c>
      <c r="C12" s="88">
        <v>5407978464</v>
      </c>
      <c r="D12" s="93"/>
    </row>
    <row r="13" spans="1:5" s="85" customFormat="1" ht="15.75" customHeight="1">
      <c r="A13" s="94" t="s">
        <v>81</v>
      </c>
      <c r="B13" s="95">
        <f>+B14+B19+B20+B21+B22+B23</f>
        <v>125678975342</v>
      </c>
      <c r="C13" s="96">
        <f>C14+C19+C20+C22</f>
        <v>125952927061</v>
      </c>
      <c r="D13" s="83"/>
      <c r="E13" s="84"/>
    </row>
    <row r="14" spans="1:4" ht="15.75" customHeight="1">
      <c r="A14" s="86" t="s">
        <v>82</v>
      </c>
      <c r="B14" s="87">
        <v>65213785033</v>
      </c>
      <c r="C14" s="88">
        <f>+C15+C16</f>
        <v>62040933912</v>
      </c>
      <c r="D14" s="93"/>
    </row>
    <row r="15" spans="1:5" ht="15.75" customHeight="1">
      <c r="A15" s="86" t="s">
        <v>83</v>
      </c>
      <c r="B15" s="87">
        <v>180191685163</v>
      </c>
      <c r="C15" s="88">
        <v>181497212603</v>
      </c>
      <c r="D15" s="83" t="e">
        <f>C15+#REF!</f>
        <v>#REF!</v>
      </c>
      <c r="E15" s="73">
        <f>180191685163-C15</f>
        <v>-1305527440</v>
      </c>
    </row>
    <row r="16" spans="1:5" ht="15.75" customHeight="1">
      <c r="A16" s="86" t="s">
        <v>84</v>
      </c>
      <c r="B16" s="87">
        <f>B14-B15</f>
        <v>-114977900130</v>
      </c>
      <c r="C16" s="88">
        <v>-119456278691</v>
      </c>
      <c r="D16" s="83"/>
      <c r="E16" s="73">
        <f>C16+114974224978</f>
        <v>-4482053713</v>
      </c>
    </row>
    <row r="17" spans="1:4" ht="15.75" customHeight="1">
      <c r="A17" s="86" t="s">
        <v>85</v>
      </c>
      <c r="B17" s="87">
        <v>0</v>
      </c>
      <c r="C17" s="88">
        <v>0</v>
      </c>
      <c r="D17" s="83"/>
    </row>
    <row r="18" spans="1:4" ht="15.75" customHeight="1">
      <c r="A18" s="86" t="s">
        <v>86</v>
      </c>
      <c r="B18" s="87">
        <v>0</v>
      </c>
      <c r="C18" s="88">
        <v>0</v>
      </c>
      <c r="D18" s="83"/>
    </row>
    <row r="19" spans="1:4" ht="15.75" customHeight="1">
      <c r="A19" s="86" t="s">
        <v>87</v>
      </c>
      <c r="B19" s="87">
        <v>57181743000</v>
      </c>
      <c r="C19" s="88">
        <v>57181743000</v>
      </c>
      <c r="D19" s="83"/>
    </row>
    <row r="20" spans="1:4" ht="15.75" customHeight="1">
      <c r="A20" s="86" t="s">
        <v>88</v>
      </c>
      <c r="B20" s="87">
        <v>665034493</v>
      </c>
      <c r="C20" s="88">
        <v>4525414826</v>
      </c>
      <c r="D20" s="83"/>
    </row>
    <row r="21" spans="1:4" ht="15.75" customHeight="1">
      <c r="A21" s="86" t="s">
        <v>89</v>
      </c>
      <c r="B21" s="87">
        <v>0</v>
      </c>
      <c r="C21" s="88">
        <v>0</v>
      </c>
      <c r="D21" s="83"/>
    </row>
    <row r="22" spans="1:4" ht="15.75" customHeight="1">
      <c r="A22" s="86" t="s">
        <v>90</v>
      </c>
      <c r="B22" s="87">
        <v>2618412816</v>
      </c>
      <c r="C22" s="88">
        <v>2204835323</v>
      </c>
      <c r="D22" s="93">
        <v>907497797</v>
      </c>
    </row>
    <row r="23" spans="1:4" ht="15.75" customHeight="1">
      <c r="A23" s="97" t="s">
        <v>91</v>
      </c>
      <c r="B23" s="122">
        <v>0</v>
      </c>
      <c r="C23" s="123">
        <v>0</v>
      </c>
      <c r="D23" s="93"/>
    </row>
    <row r="24" spans="1:5" s="85" customFormat="1" ht="15.75" customHeight="1">
      <c r="A24" s="99" t="s">
        <v>92</v>
      </c>
      <c r="B24" s="100">
        <f>B13+B7</f>
        <v>398636460262</v>
      </c>
      <c r="C24" s="101">
        <f>C13+C7</f>
        <v>417392723096</v>
      </c>
      <c r="D24" s="83"/>
      <c r="E24" s="84"/>
    </row>
    <row r="25" spans="1:5" s="85" customFormat="1" ht="15.75" customHeight="1">
      <c r="A25" s="81" t="s">
        <v>93</v>
      </c>
      <c r="B25" s="102">
        <f>SUM(B26:B28)</f>
        <v>204426132906</v>
      </c>
      <c r="C25" s="82">
        <f>SUM(C26:C28)</f>
        <v>218983163993</v>
      </c>
      <c r="D25" s="83"/>
      <c r="E25" s="84"/>
    </row>
    <row r="26" spans="1:4" ht="15.75" customHeight="1">
      <c r="A26" s="86" t="s">
        <v>94</v>
      </c>
      <c r="B26" s="87">
        <v>161337140704</v>
      </c>
      <c r="C26" s="88">
        <v>175480231744</v>
      </c>
      <c r="D26" s="93"/>
    </row>
    <row r="27" spans="1:4" ht="15.75" customHeight="1">
      <c r="A27" s="86" t="s">
        <v>95</v>
      </c>
      <c r="B27" s="87">
        <v>34191422565</v>
      </c>
      <c r="C27" s="88">
        <v>30991422565</v>
      </c>
      <c r="D27" s="93"/>
    </row>
    <row r="28" spans="1:4" ht="15.75" customHeight="1">
      <c r="A28" s="86" t="s">
        <v>96</v>
      </c>
      <c r="B28" s="87">
        <v>8897569637</v>
      </c>
      <c r="C28" s="88">
        <v>12511509684</v>
      </c>
      <c r="D28" s="93"/>
    </row>
    <row r="29" spans="1:5" s="85" customFormat="1" ht="15.75" customHeight="1">
      <c r="A29" s="94" t="s">
        <v>97</v>
      </c>
      <c r="B29" s="95">
        <f>+B30+B36</f>
        <v>194210327356</v>
      </c>
      <c r="C29" s="96">
        <f>C30+C36</f>
        <v>198409559103</v>
      </c>
      <c r="D29" s="83"/>
      <c r="E29" s="84"/>
    </row>
    <row r="30" spans="1:4" ht="15.75" customHeight="1">
      <c r="A30" s="86" t="s">
        <v>98</v>
      </c>
      <c r="B30" s="121">
        <f>SUM(B31:B35)</f>
        <v>194210327356</v>
      </c>
      <c r="C30" s="103">
        <f>SUM(C31:C35)</f>
        <v>198409559103</v>
      </c>
      <c r="D30" s="93"/>
    </row>
    <row r="31" spans="1:4" ht="15.75" customHeight="1">
      <c r="A31" s="86" t="s">
        <v>99</v>
      </c>
      <c r="B31" s="87">
        <v>79996780000</v>
      </c>
      <c r="C31" s="88">
        <v>79996780000</v>
      </c>
      <c r="D31" s="83"/>
    </row>
    <row r="32" spans="1:4" ht="15.75" customHeight="1">
      <c r="A32" s="86" t="s">
        <v>100</v>
      </c>
      <c r="B32" s="87">
        <v>0</v>
      </c>
      <c r="C32" s="88">
        <v>0</v>
      </c>
      <c r="D32" s="83"/>
    </row>
    <row r="33" spans="1:4" ht="15.75" customHeight="1">
      <c r="A33" s="86" t="s">
        <v>101</v>
      </c>
      <c r="B33" s="87">
        <v>100187049600</v>
      </c>
      <c r="C33" s="88">
        <v>100187049600</v>
      </c>
      <c r="D33" s="83"/>
    </row>
    <row r="34" spans="1:4" ht="15.75" customHeight="1">
      <c r="A34" s="86" t="s">
        <v>102</v>
      </c>
      <c r="B34" s="87">
        <f>3327629997+773676000</f>
        <v>4101305997</v>
      </c>
      <c r="C34" s="88">
        <f>3327629997+773676000+2100000</f>
        <v>4103405997</v>
      </c>
      <c r="D34" s="83"/>
    </row>
    <row r="35" spans="1:4" ht="15.75" customHeight="1">
      <c r="A35" s="86" t="s">
        <v>103</v>
      </c>
      <c r="B35" s="87">
        <v>9925191759</v>
      </c>
      <c r="C35" s="88">
        <v>14122323506</v>
      </c>
      <c r="D35" s="83"/>
    </row>
    <row r="36" spans="1:4" ht="15.75" customHeight="1">
      <c r="A36" s="97" t="s">
        <v>104</v>
      </c>
      <c r="B36" s="98"/>
      <c r="C36" s="104"/>
      <c r="D36" s="93"/>
    </row>
    <row r="37" spans="1:6" s="111" customFormat="1" ht="15.75" customHeight="1">
      <c r="A37" s="105" t="s">
        <v>105</v>
      </c>
      <c r="B37" s="106">
        <f>B25+B29</f>
        <v>398636460262</v>
      </c>
      <c r="C37" s="107">
        <f>C25+C29</f>
        <v>417392723096</v>
      </c>
      <c r="D37" s="108"/>
      <c r="E37" s="109"/>
      <c r="F37" s="110"/>
    </row>
    <row r="38" spans="1:5" s="111" customFormat="1" ht="15.75" customHeight="1" thickBot="1">
      <c r="A38" s="112"/>
      <c r="B38" s="112"/>
      <c r="C38" s="113"/>
      <c r="D38" s="108"/>
      <c r="E38" s="109"/>
    </row>
    <row r="39" spans="2:3" ht="15" customHeight="1">
      <c r="B39" s="138" t="s">
        <v>106</v>
      </c>
      <c r="C39" s="139"/>
    </row>
    <row r="40" spans="1:5" s="114" customFormat="1" ht="15.75" customHeight="1">
      <c r="A40" s="114" t="s">
        <v>107</v>
      </c>
      <c r="B40" s="115" t="s">
        <v>108</v>
      </c>
      <c r="C40" s="115"/>
      <c r="E40" s="116"/>
    </row>
    <row r="46" spans="2:5" s="117" customFormat="1" ht="15">
      <c r="B46" s="68"/>
      <c r="C46" s="68"/>
      <c r="E46" s="118"/>
    </row>
  </sheetData>
  <mergeCells count="2">
    <mergeCell ref="B1:C1"/>
    <mergeCell ref="B39:C39"/>
  </mergeCells>
  <printOptions/>
  <pageMargins left="0.8" right="0.45" top="0.21" bottom="0.24" header="0.17" footer="0.39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thaoln</cp:lastModifiedBy>
  <cp:lastPrinted>2008-10-24T01:41:29Z</cp:lastPrinted>
  <dcterms:created xsi:type="dcterms:W3CDTF">2008-10-20T07:28:22Z</dcterms:created>
  <dcterms:modified xsi:type="dcterms:W3CDTF">2008-10-27T07:25:30Z</dcterms:modified>
  <cp:category/>
  <cp:version/>
  <cp:contentType/>
  <cp:contentStatus/>
</cp:coreProperties>
</file>